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bim.no\osl\Users\nblsw1\2016 02\"/>
    </mc:Choice>
  </mc:AlternateContent>
  <bookViews>
    <workbookView xWindow="0" yWindow="0" windowWidth="19440" windowHeight="8370"/>
  </bookViews>
  <sheets>
    <sheet name="Doeswijk, Lam, Swinkels (2014)" sheetId="1" r:id="rId1"/>
  </sheets>
  <calcPr calcId="152511"/>
</workbook>
</file>

<file path=xl/calcChain.xml><?xml version="1.0" encoding="utf-8"?>
<calcChain xmlns="http://schemas.openxmlformats.org/spreadsheetml/2006/main">
  <c r="D41" i="1" l="1"/>
  <c r="E38" i="1"/>
  <c r="F38" i="1"/>
  <c r="G38" i="1"/>
  <c r="D38" i="1"/>
  <c r="E35" i="1"/>
  <c r="F35" i="1"/>
  <c r="G35" i="1"/>
  <c r="D35" i="1"/>
  <c r="E30" i="1"/>
  <c r="F30" i="1"/>
  <c r="G30" i="1"/>
  <c r="D30" i="1"/>
  <c r="E24" i="1"/>
  <c r="E41" i="1" s="1"/>
  <c r="F24" i="1"/>
  <c r="G24" i="1"/>
  <c r="D24" i="1"/>
  <c r="E21" i="1"/>
  <c r="F21" i="1"/>
  <c r="G21" i="1"/>
  <c r="D21" i="1"/>
  <c r="E16" i="1"/>
  <c r="F16" i="1"/>
  <c r="G16" i="1"/>
  <c r="D16" i="1"/>
  <c r="E13" i="1"/>
  <c r="F13" i="1"/>
  <c r="G13" i="1"/>
  <c r="D13" i="1"/>
  <c r="E7" i="1"/>
  <c r="F7" i="1"/>
  <c r="F41" i="1" s="1"/>
  <c r="G7" i="1"/>
  <c r="D7" i="1"/>
  <c r="G41" i="1" l="1"/>
</calcChain>
</file>

<file path=xl/sharedStrings.xml><?xml version="1.0" encoding="utf-8"?>
<sst xmlns="http://schemas.openxmlformats.org/spreadsheetml/2006/main" count="56" uniqueCount="47">
  <si>
    <t xml:space="preserve">When you use this data, please cite: </t>
  </si>
  <si>
    <t>Doeswijk, R., Lam, T., and Swinkels, L., 2014, "The Global Multi-Asset Market Portfolio, 1959–2012", Financial Analysts Journal 70(2), pp. 26-41.</t>
  </si>
  <si>
    <t>Table A1. Composition of the Global Market Portfolio by Asset Class (updated)</t>
  </si>
  <si>
    <t>Thomson Returns</t>
  </si>
  <si>
    <t>Index name or source</t>
  </si>
  <si>
    <t>Datastream Mnemonic</t>
  </si>
  <si>
    <t>US$ bn</t>
  </si>
  <si>
    <t>Equities</t>
  </si>
  <si>
    <t>MSCI AC World Index</t>
  </si>
  <si>
    <t>MSACWF$</t>
  </si>
  <si>
    <t>MSCI World Small Cap Index</t>
  </si>
  <si>
    <t>MSSAWF$</t>
  </si>
  <si>
    <t>MSCI World REITs Index</t>
  </si>
  <si>
    <t>M3AFRL$</t>
  </si>
  <si>
    <t>MSCI World Small Cap REITs Index</t>
  </si>
  <si>
    <t>C3AFRL$</t>
  </si>
  <si>
    <t>Private equity</t>
  </si>
  <si>
    <t>Prequin*</t>
  </si>
  <si>
    <t>-</t>
  </si>
  <si>
    <t>Real estate</t>
  </si>
  <si>
    <t>GPR General PSI Global Index (t)</t>
  </si>
  <si>
    <t>GPRGLES</t>
  </si>
  <si>
    <t>GPR General PSI Global Index (t-1)</t>
  </si>
  <si>
    <t>Real estate estimate (t-1)</t>
  </si>
  <si>
    <t>High yield bonds</t>
  </si>
  <si>
    <t>Barclays Capital Global Corporate High Yield Index</t>
  </si>
  <si>
    <t>LHGHYCO</t>
  </si>
  <si>
    <t>Emerging debt</t>
  </si>
  <si>
    <t>J.P. Morgan Government Bond Index - Emerging Markets Global Composite</t>
  </si>
  <si>
    <t>J.P. Morgan Emerging Markets Bond Index Global Components</t>
  </si>
  <si>
    <t>JPMGTOT</t>
  </si>
  <si>
    <t>J.P. Morgan Corporate Emerging Markets Bond Index Broad</t>
  </si>
  <si>
    <t>Barclays Capital Emerging Markets Government Inflation-Linked Index</t>
  </si>
  <si>
    <t>BCEMALL</t>
  </si>
  <si>
    <t>Investment grade credits</t>
  </si>
  <si>
    <t>Barclays Capital Multiverse Index</t>
  </si>
  <si>
    <t>LHMVALL</t>
  </si>
  <si>
    <t>Barclays Capital Multiverse Government Index</t>
  </si>
  <si>
    <t>LHMVGVT</t>
  </si>
  <si>
    <t>Barclays Captial Global Corporate High Yield Index</t>
  </si>
  <si>
    <t>Government bonds</t>
  </si>
  <si>
    <t>Inflation-linked bonds</t>
  </si>
  <si>
    <t>Barclays Capital Global Aggregate Inflation-Linked Index</t>
  </si>
  <si>
    <t>LHGREAL</t>
  </si>
  <si>
    <t>Global invested Multi-asset market portfolio</t>
  </si>
  <si>
    <t>JGE$GCM</t>
  </si>
  <si>
    <t>* Source: 2016 Preqin Global Private Equity &amp; Venture Capital Report (2015 number for June instead of 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</si>
</sst>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6">
    <font>
      <sz val="11"/>
      <color indexed="8"/>
      <name val="Calibri"/>
      <charset val="134"/>
    </font>
    <font>
      <b/>
      <sz val="11"/>
      <color indexed="8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/>
  </cellStyleXfs>
  <cellXfs count="40">
    <xf numFmtId="0" fontId="0" fillId="0" borderId="0" xfId="0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0" fillId="3" borderId="1" xfId="0" applyFill="1" applyBorder="1" applyAlignment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5" xfId="0" applyFill="1" applyBorder="1" applyAlignment="1">
      <alignment horizontal="center"/>
    </xf>
    <xf numFmtId="0" fontId="0" fillId="3" borderId="5" xfId="0" applyFill="1" applyBorder="1" applyAlignment="1"/>
    <xf numFmtId="0" fontId="0" fillId="3" borderId="6" xfId="0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8" xfId="0" applyFont="1" applyFill="1" applyBorder="1" applyAlignment="1"/>
    <xf numFmtId="0" fontId="0" fillId="2" borderId="8" xfId="0" applyFill="1" applyBorder="1" applyAlignment="1"/>
    <xf numFmtId="3" fontId="1" fillId="2" borderId="8" xfId="0" applyNumberFormat="1" applyFont="1" applyFill="1" applyBorder="1" applyAlignment="1"/>
    <xf numFmtId="3" fontId="0" fillId="2" borderId="0" xfId="0" applyNumberFormat="1" applyFill="1" applyAlignment="1"/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center"/>
    </xf>
    <xf numFmtId="3" fontId="2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1" fillId="2" borderId="0" xfId="0" applyFont="1" applyFill="1" applyBorder="1" applyAlignment="1">
      <alignment horizontal="right"/>
    </xf>
    <xf numFmtId="3" fontId="5" fillId="2" borderId="0" xfId="0" applyNumberFormat="1" applyFont="1" applyFill="1" applyAlignment="1"/>
    <xf numFmtId="0" fontId="0" fillId="4" borderId="0" xfId="0" applyFill="1" applyBorder="1" applyAlignment="1"/>
    <xf numFmtId="0" fontId="0" fillId="4" borderId="0" xfId="0" applyFill="1" applyAlignment="1"/>
    <xf numFmtId="0" fontId="1" fillId="4" borderId="0" xfId="0" applyFont="1" applyFill="1" applyBorder="1" applyAlignment="1">
      <alignment horizontal="right"/>
    </xf>
    <xf numFmtId="0" fontId="0" fillId="4" borderId="0" xfId="0" applyFont="1" applyFill="1" applyAlignment="1">
      <alignment horizontal="right"/>
    </xf>
    <xf numFmtId="3" fontId="1" fillId="4" borderId="0" xfId="0" applyNumberFormat="1" applyFont="1" applyFill="1" applyBorder="1" applyAlignment="1"/>
    <xf numFmtId="3" fontId="0" fillId="4" borderId="0" xfId="0" applyNumberFormat="1" applyFill="1" applyAlignment="1"/>
    <xf numFmtId="165" fontId="0" fillId="4" borderId="0" xfId="1" applyNumberFormat="1" applyFont="1" applyFill="1" applyAlignment="1"/>
    <xf numFmtId="3" fontId="2" fillId="4" borderId="0" xfId="0" applyNumberFormat="1" applyFont="1" applyFill="1" applyBorder="1" applyAlignment="1"/>
    <xf numFmtId="0" fontId="1" fillId="4" borderId="0" xfId="0" applyFont="1" applyFill="1" applyAlignment="1"/>
    <xf numFmtId="3" fontId="1" fillId="2" borderId="9" xfId="0" applyNumberFormat="1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2</xdr:row>
      <xdr:rowOff>133350</xdr:rowOff>
    </xdr:from>
    <xdr:to>
      <xdr:col>18</xdr:col>
      <xdr:colOff>38100</xdr:colOff>
      <xdr:row>44</xdr:row>
      <xdr:rowOff>28575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514350"/>
          <a:ext cx="6457950" cy="789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tabSelected="1" workbookViewId="0">
      <selection activeCell="B1" sqref="B1"/>
    </sheetView>
  </sheetViews>
  <sheetFormatPr defaultColWidth="9.140625" defaultRowHeight="15"/>
  <cols>
    <col min="1" max="1" width="9.140625" style="1"/>
    <col min="2" max="2" width="66.5703125" style="1" customWidth="1"/>
    <col min="3" max="3" width="21.5703125" style="2" customWidth="1"/>
    <col min="4" max="7" width="9.140625" style="1"/>
    <col min="8" max="11" width="9.140625" style="31"/>
    <col min="12" max="16384" width="9.140625" style="1"/>
  </cols>
  <sheetData>
    <row r="1" spans="2:12">
      <c r="B1" s="3" t="s">
        <v>0</v>
      </c>
      <c r="C1" s="4"/>
      <c r="D1" s="5"/>
      <c r="E1" s="5"/>
      <c r="F1" s="5"/>
      <c r="G1" s="6"/>
      <c r="H1" s="30"/>
      <c r="I1" s="30"/>
      <c r="J1" s="30"/>
    </row>
    <row r="2" spans="2:12">
      <c r="B2" s="7" t="s">
        <v>1</v>
      </c>
      <c r="C2" s="8"/>
      <c r="D2" s="9"/>
      <c r="E2" s="9"/>
      <c r="F2" s="9"/>
      <c r="G2" s="10"/>
      <c r="H2" s="30"/>
      <c r="I2" s="30"/>
      <c r="J2" s="30"/>
    </row>
    <row r="4" spans="2:12">
      <c r="B4" s="11" t="s">
        <v>2</v>
      </c>
      <c r="C4" s="12"/>
      <c r="D4" s="39"/>
      <c r="E4" s="39"/>
      <c r="F4" s="39"/>
      <c r="G4" s="39"/>
    </row>
    <row r="5" spans="2:12">
      <c r="B5" s="13"/>
      <c r="C5" s="14" t="s">
        <v>3</v>
      </c>
      <c r="D5" s="28">
        <v>2012</v>
      </c>
      <c r="E5" s="28">
        <v>2013</v>
      </c>
      <c r="F5" s="28">
        <v>2014</v>
      </c>
      <c r="G5" s="28">
        <v>2015</v>
      </c>
      <c r="H5" s="32"/>
      <c r="I5" s="32"/>
      <c r="J5" s="32"/>
    </row>
    <row r="6" spans="2:12">
      <c r="B6" s="11" t="s">
        <v>4</v>
      </c>
      <c r="C6" s="15" t="s">
        <v>5</v>
      </c>
      <c r="D6" s="16" t="s">
        <v>6</v>
      </c>
      <c r="E6" s="16" t="s">
        <v>6</v>
      </c>
      <c r="F6" s="16" t="s">
        <v>6</v>
      </c>
      <c r="G6" s="16" t="s">
        <v>6</v>
      </c>
      <c r="H6" s="33"/>
      <c r="I6" s="33"/>
      <c r="J6" s="33"/>
    </row>
    <row r="7" spans="2:12">
      <c r="B7" s="17" t="s">
        <v>7</v>
      </c>
      <c r="C7" s="18"/>
      <c r="D7" s="19">
        <f>D8+D9-D10-D11</f>
        <v>32919.548000000003</v>
      </c>
      <c r="E7" s="19">
        <f t="shared" ref="E7:G7" si="0">E8+E9-E10-E11</f>
        <v>40301.94</v>
      </c>
      <c r="F7" s="19">
        <f t="shared" si="0"/>
        <v>41378.678</v>
      </c>
      <c r="G7" s="19">
        <f t="shared" si="0"/>
        <v>39986.469999999994</v>
      </c>
      <c r="H7" s="34"/>
      <c r="I7" s="34"/>
      <c r="J7" s="34"/>
    </row>
    <row r="8" spans="2:12">
      <c r="B8" s="1" t="s">
        <v>8</v>
      </c>
      <c r="C8" s="2" t="s">
        <v>9</v>
      </c>
      <c r="D8" s="20">
        <v>29473.919000000002</v>
      </c>
      <c r="E8" s="20">
        <v>35739.275000000001</v>
      </c>
      <c r="F8" s="20">
        <v>36893.046000000002</v>
      </c>
      <c r="G8" s="20">
        <v>35723.129999999997</v>
      </c>
      <c r="H8" s="35"/>
      <c r="I8" s="35"/>
      <c r="J8" s="36"/>
    </row>
    <row r="9" spans="2:12">
      <c r="B9" s="1" t="s">
        <v>10</v>
      </c>
      <c r="C9" s="2" t="s">
        <v>11</v>
      </c>
      <c r="D9" s="20">
        <v>4299.8639999999996</v>
      </c>
      <c r="E9" s="20">
        <v>5521.8339999999998</v>
      </c>
      <c r="F9" s="20">
        <v>5717.1319999999996</v>
      </c>
      <c r="G9" s="20">
        <v>5539.9219999999996</v>
      </c>
      <c r="K9" s="35"/>
      <c r="L9" s="20"/>
    </row>
    <row r="10" spans="2:12">
      <c r="B10" s="1" t="s">
        <v>12</v>
      </c>
      <c r="C10" s="2" t="s">
        <v>13</v>
      </c>
      <c r="D10" s="20">
        <v>558.43399999999997</v>
      </c>
      <c r="E10" s="20">
        <v>589.60199999999998</v>
      </c>
      <c r="F10" s="20">
        <v>760.58199999999999</v>
      </c>
      <c r="G10" s="20">
        <v>802.75199999999995</v>
      </c>
      <c r="H10" s="35"/>
      <c r="I10" s="35"/>
      <c r="J10" s="36"/>
    </row>
    <row r="11" spans="2:12">
      <c r="B11" s="1" t="s">
        <v>14</v>
      </c>
      <c r="C11" s="2" t="s">
        <v>15</v>
      </c>
      <c r="D11" s="20">
        <v>295.80099999999999</v>
      </c>
      <c r="E11" s="20">
        <v>369.56700000000001</v>
      </c>
      <c r="F11" s="20">
        <v>470.91800000000001</v>
      </c>
      <c r="G11" s="20">
        <v>473.83</v>
      </c>
      <c r="H11" s="35"/>
      <c r="I11" s="35"/>
      <c r="J11" s="35"/>
    </row>
    <row r="12" spans="2:12">
      <c r="D12" s="20"/>
      <c r="E12" s="20"/>
      <c r="F12" s="20"/>
      <c r="G12" s="20"/>
      <c r="H12" s="35"/>
      <c r="I12" s="35"/>
      <c r="J12" s="35"/>
    </row>
    <row r="13" spans="2:12">
      <c r="B13" s="21" t="s">
        <v>16</v>
      </c>
      <c r="C13" s="22"/>
      <c r="D13" s="23">
        <f>D14</f>
        <v>3270</v>
      </c>
      <c r="E13" s="23">
        <f t="shared" ref="E13:G13" si="1">E14</f>
        <v>3620</v>
      </c>
      <c r="F13" s="23">
        <f t="shared" si="1"/>
        <v>3972</v>
      </c>
      <c r="G13" s="23">
        <f t="shared" si="1"/>
        <v>4165</v>
      </c>
      <c r="H13" s="37"/>
      <c r="I13" s="37"/>
      <c r="J13" s="37"/>
    </row>
    <row r="14" spans="2:12">
      <c r="B14" s="1" t="s">
        <v>17</v>
      </c>
      <c r="C14" s="2" t="s">
        <v>18</v>
      </c>
      <c r="D14" s="20">
        <v>3270</v>
      </c>
      <c r="E14" s="20">
        <v>3620</v>
      </c>
      <c r="F14" s="20">
        <v>3972</v>
      </c>
      <c r="G14" s="20">
        <v>4165</v>
      </c>
      <c r="H14" s="35"/>
      <c r="I14" s="35"/>
      <c r="J14" s="35"/>
    </row>
    <row r="15" spans="2:12">
      <c r="D15" s="20"/>
      <c r="E15" s="20"/>
      <c r="F15" s="20"/>
      <c r="G15" s="20"/>
      <c r="H15" s="35"/>
      <c r="I15" s="35"/>
      <c r="J15" s="35"/>
    </row>
    <row r="16" spans="2:12">
      <c r="B16" s="17" t="s">
        <v>19</v>
      </c>
      <c r="C16" s="24"/>
      <c r="D16" s="19">
        <f>D19*(D17/D18)</f>
        <v>4611.9309767388149</v>
      </c>
      <c r="E16" s="19">
        <f t="shared" ref="E16:G16" si="2">E19*(E17/E18)</f>
        <v>5276.5775318313445</v>
      </c>
      <c r="F16" s="19">
        <f t="shared" si="2"/>
        <v>6077.9114554361113</v>
      </c>
      <c r="G16" s="19">
        <f t="shared" si="2"/>
        <v>6123.4222641400465</v>
      </c>
      <c r="H16" s="34"/>
      <c r="I16" s="34"/>
      <c r="J16" s="34"/>
    </row>
    <row r="17" spans="2:10">
      <c r="B17" s="1" t="s">
        <v>20</v>
      </c>
      <c r="C17" s="2" t="s">
        <v>21</v>
      </c>
      <c r="D17" s="20">
        <v>1309.68</v>
      </c>
      <c r="E17" s="20">
        <v>1498.424</v>
      </c>
      <c r="F17" s="20">
        <v>1725.9839999999999</v>
      </c>
      <c r="G17" s="20">
        <v>1738.9079999999999</v>
      </c>
      <c r="H17" s="35"/>
      <c r="I17" s="35"/>
      <c r="J17" s="35"/>
    </row>
    <row r="18" spans="2:10">
      <c r="B18" s="1" t="s">
        <v>22</v>
      </c>
      <c r="C18" s="2" t="s">
        <v>21</v>
      </c>
      <c r="D18" s="20">
        <v>1039.07</v>
      </c>
      <c r="E18" s="20">
        <v>1309.68</v>
      </c>
      <c r="F18" s="20">
        <v>1498.424</v>
      </c>
      <c r="G18" s="20">
        <v>1725.9839999999999</v>
      </c>
      <c r="H18" s="35"/>
      <c r="I18" s="35"/>
      <c r="J18" s="35"/>
    </row>
    <row r="19" spans="2:10">
      <c r="B19" s="1" t="s">
        <v>23</v>
      </c>
      <c r="C19" s="2" t="s">
        <v>18</v>
      </c>
      <c r="D19" s="20">
        <v>3659</v>
      </c>
      <c r="E19" s="20">
        <v>4611.9309767388104</v>
      </c>
      <c r="F19" s="20">
        <v>5276.5775318313499</v>
      </c>
      <c r="G19" s="20">
        <v>6077.9114554361104</v>
      </c>
      <c r="H19" s="35"/>
      <c r="I19" s="35"/>
      <c r="J19" s="35"/>
    </row>
    <row r="21" spans="2:10">
      <c r="B21" s="17" t="s">
        <v>24</v>
      </c>
      <c r="C21" s="24"/>
      <c r="D21" s="19">
        <f>D22</f>
        <v>1522.894</v>
      </c>
      <c r="E21" s="19">
        <f t="shared" ref="E21:G21" si="3">E22</f>
        <v>1827.0170000000001</v>
      </c>
      <c r="F21" s="19">
        <f t="shared" si="3"/>
        <v>1896.6559999999999</v>
      </c>
      <c r="G21" s="19">
        <f t="shared" si="3"/>
        <v>1714.866</v>
      </c>
      <c r="H21" s="34"/>
      <c r="I21" s="34"/>
      <c r="J21" s="34"/>
    </row>
    <row r="22" spans="2:10">
      <c r="B22" s="1" t="s">
        <v>25</v>
      </c>
      <c r="C22" s="2" t="s">
        <v>26</v>
      </c>
      <c r="D22" s="20">
        <v>1522.894</v>
      </c>
      <c r="E22" s="20">
        <v>1827.0170000000001</v>
      </c>
      <c r="F22" s="20">
        <v>1896.6559999999999</v>
      </c>
      <c r="G22" s="20">
        <v>1714.866</v>
      </c>
      <c r="H22" s="35"/>
      <c r="I22" s="35"/>
      <c r="J22" s="35"/>
    </row>
    <row r="23" spans="2:10">
      <c r="D23" s="20"/>
      <c r="E23" s="20"/>
      <c r="F23" s="20"/>
      <c r="G23" s="20"/>
      <c r="H23" s="35"/>
      <c r="I23" s="35"/>
      <c r="J23" s="35"/>
    </row>
    <row r="24" spans="2:10">
      <c r="B24" s="17" t="s">
        <v>27</v>
      </c>
      <c r="C24" s="24"/>
      <c r="D24" s="19">
        <f>D25+D26+D27+D28</f>
        <v>2681.6128000000003</v>
      </c>
      <c r="E24" s="19">
        <f t="shared" ref="E24:G24" si="4">E25+E26+E27+E28</f>
        <v>2717.1648</v>
      </c>
      <c r="F24" s="19">
        <f t="shared" si="4"/>
        <v>2866.0784000000003</v>
      </c>
      <c r="G24" s="19">
        <f t="shared" si="4"/>
        <v>2636.6715599228751</v>
      </c>
      <c r="H24" s="34"/>
      <c r="I24" s="34"/>
      <c r="J24" s="34"/>
    </row>
    <row r="25" spans="2:10">
      <c r="B25" s="1" t="s">
        <v>28</v>
      </c>
      <c r="C25" s="2" t="s">
        <v>45</v>
      </c>
      <c r="D25" s="20">
        <v>952.64599999999996</v>
      </c>
      <c r="E25" s="20">
        <v>930.05499999999995</v>
      </c>
      <c r="F25" s="20">
        <v>940.94600000000003</v>
      </c>
      <c r="G25" s="20">
        <v>793.34299999999996</v>
      </c>
      <c r="H25" s="35"/>
      <c r="I25" s="35"/>
      <c r="J25" s="35"/>
    </row>
    <row r="26" spans="2:10">
      <c r="B26" s="1" t="s">
        <v>29</v>
      </c>
      <c r="C26" s="2" t="s">
        <v>30</v>
      </c>
      <c r="D26" s="20">
        <v>579.21379999999999</v>
      </c>
      <c r="E26" s="20">
        <v>585.91179999999997</v>
      </c>
      <c r="F26" s="20">
        <v>650.53539999999998</v>
      </c>
      <c r="G26" s="20">
        <v>671.97109999999998</v>
      </c>
      <c r="H26" s="35"/>
      <c r="I26" s="35"/>
      <c r="J26" s="35"/>
    </row>
    <row r="27" spans="2:10">
      <c r="B27" s="1" t="s">
        <v>31</v>
      </c>
      <c r="C27" s="2" t="s">
        <v>18</v>
      </c>
      <c r="D27" s="20">
        <v>620</v>
      </c>
      <c r="E27" s="20">
        <v>716</v>
      </c>
      <c r="F27" s="20">
        <v>792</v>
      </c>
      <c r="G27" s="20">
        <v>787.90945992287504</v>
      </c>
      <c r="H27" s="35"/>
      <c r="I27" s="35"/>
      <c r="J27" s="35"/>
    </row>
    <row r="28" spans="2:10">
      <c r="B28" s="1" t="s">
        <v>32</v>
      </c>
      <c r="C28" s="2" t="s">
        <v>33</v>
      </c>
      <c r="D28" s="20">
        <v>529.75300000000004</v>
      </c>
      <c r="E28" s="20">
        <v>485.19799999999998</v>
      </c>
      <c r="F28" s="20">
        <v>482.59699999999998</v>
      </c>
      <c r="G28" s="20">
        <v>383.44799999999998</v>
      </c>
      <c r="H28" s="35"/>
      <c r="I28" s="35"/>
      <c r="J28" s="35"/>
    </row>
    <row r="30" spans="2:10">
      <c r="B30" s="17" t="s">
        <v>34</v>
      </c>
      <c r="C30" s="24"/>
      <c r="D30" s="19">
        <f>D31-D32-D33</f>
        <v>16760.635999999999</v>
      </c>
      <c r="E30" s="19">
        <f t="shared" ref="E30:G30" si="5">E31-E32-E33</f>
        <v>17029.613000000001</v>
      </c>
      <c r="F30" s="19">
        <f t="shared" si="5"/>
        <v>17516.394000000004</v>
      </c>
      <c r="G30" s="19">
        <f t="shared" si="5"/>
        <v>17581.373999999996</v>
      </c>
      <c r="H30" s="34"/>
      <c r="I30" s="34"/>
      <c r="J30" s="34"/>
    </row>
    <row r="31" spans="2:10">
      <c r="B31" s="1" t="s">
        <v>35</v>
      </c>
      <c r="C31" s="2" t="s">
        <v>36</v>
      </c>
      <c r="D31" s="20">
        <v>45022.46</v>
      </c>
      <c r="E31" s="20">
        <v>44812.61</v>
      </c>
      <c r="F31" s="20">
        <v>46224.83</v>
      </c>
      <c r="G31" s="20">
        <v>45683.7</v>
      </c>
      <c r="H31" s="35"/>
      <c r="I31" s="35"/>
      <c r="J31" s="35"/>
    </row>
    <row r="32" spans="2:10">
      <c r="B32" s="1" t="s">
        <v>37</v>
      </c>
      <c r="C32" s="2" t="s">
        <v>38</v>
      </c>
      <c r="D32" s="20">
        <v>26738.93</v>
      </c>
      <c r="E32" s="20">
        <v>25955.98</v>
      </c>
      <c r="F32" s="20">
        <v>26811.78</v>
      </c>
      <c r="G32" s="20">
        <v>26387.46</v>
      </c>
      <c r="H32" s="35"/>
      <c r="I32" s="35"/>
      <c r="J32" s="35"/>
    </row>
    <row r="33" spans="2:11">
      <c r="B33" s="1" t="s">
        <v>39</v>
      </c>
      <c r="C33" s="2" t="s">
        <v>26</v>
      </c>
      <c r="D33" s="20">
        <v>1522.894</v>
      </c>
      <c r="E33" s="20">
        <v>1827.0170000000001</v>
      </c>
      <c r="F33" s="20">
        <v>1896.6559999999999</v>
      </c>
      <c r="G33" s="20">
        <v>1714.866</v>
      </c>
      <c r="H33" s="35"/>
      <c r="I33" s="35"/>
      <c r="J33" s="35"/>
    </row>
    <row r="35" spans="2:11">
      <c r="B35" s="17" t="s">
        <v>40</v>
      </c>
      <c r="C35" s="24"/>
      <c r="D35" s="19">
        <f>D36</f>
        <v>26738.93</v>
      </c>
      <c r="E35" s="19">
        <f t="shared" ref="E35:G35" si="6">E36</f>
        <v>25955.98</v>
      </c>
      <c r="F35" s="19">
        <f t="shared" si="6"/>
        <v>26811.78</v>
      </c>
      <c r="G35" s="19">
        <f t="shared" si="6"/>
        <v>26387.46</v>
      </c>
      <c r="H35" s="34"/>
      <c r="I35" s="34"/>
      <c r="J35" s="34"/>
    </row>
    <row r="36" spans="2:11">
      <c r="B36" s="1" t="s">
        <v>37</v>
      </c>
      <c r="C36" s="2" t="s">
        <v>38</v>
      </c>
      <c r="D36" s="20">
        <v>26738.93</v>
      </c>
      <c r="E36" s="20">
        <v>25955.98</v>
      </c>
      <c r="F36" s="20">
        <v>26811.78</v>
      </c>
      <c r="G36" s="20">
        <v>26387.46</v>
      </c>
      <c r="H36" s="35"/>
      <c r="I36" s="35"/>
      <c r="J36" s="35"/>
    </row>
    <row r="37" spans="2:11">
      <c r="D37" s="20"/>
      <c r="E37" s="20"/>
      <c r="F37" s="20"/>
      <c r="G37" s="20"/>
      <c r="H37" s="35"/>
      <c r="I37" s="35"/>
      <c r="J37" s="35"/>
    </row>
    <row r="38" spans="2:11">
      <c r="B38" s="17" t="s">
        <v>41</v>
      </c>
      <c r="C38" s="24"/>
      <c r="D38" s="19">
        <f>D39</f>
        <v>2062.0459999999998</v>
      </c>
      <c r="E38" s="19">
        <f t="shared" ref="E38:G38" si="7">E39</f>
        <v>2131.1579999999999</v>
      </c>
      <c r="F38" s="19">
        <f t="shared" si="7"/>
        <v>2387.998</v>
      </c>
      <c r="G38" s="19">
        <f t="shared" si="7"/>
        <v>2363.9769999999999</v>
      </c>
      <c r="H38" s="34"/>
      <c r="I38" s="34"/>
      <c r="J38" s="34"/>
    </row>
    <row r="39" spans="2:11">
      <c r="B39" s="1" t="s">
        <v>42</v>
      </c>
      <c r="C39" s="2" t="s">
        <v>43</v>
      </c>
      <c r="D39" s="20">
        <v>2062.0459999999998</v>
      </c>
      <c r="E39" s="20">
        <v>2131.1579999999999</v>
      </c>
      <c r="F39" s="20">
        <v>2387.998</v>
      </c>
      <c r="G39" s="20">
        <v>2363.9769999999999</v>
      </c>
      <c r="H39" s="35"/>
      <c r="I39" s="35"/>
      <c r="J39" s="35"/>
    </row>
    <row r="40" spans="2:11">
      <c r="D40" s="20"/>
      <c r="E40" s="20"/>
      <c r="F40" s="20"/>
      <c r="G40" s="20"/>
      <c r="H40" s="35"/>
      <c r="I40" s="35"/>
      <c r="J40" s="35"/>
    </row>
    <row r="41" spans="2:11">
      <c r="B41" s="17" t="s">
        <v>44</v>
      </c>
      <c r="C41" s="24"/>
      <c r="D41" s="19">
        <f>D7+D13+D16+D21+D24+D30+D35+D38</f>
        <v>90567.59777673881</v>
      </c>
      <c r="E41" s="19">
        <f t="shared" ref="E41:G41" si="8">E7+E13+E16+E21+E24+E30+E35+E38</f>
        <v>98859.450331831336</v>
      </c>
      <c r="F41" s="19">
        <f t="shared" si="8"/>
        <v>102907.49585543612</v>
      </c>
      <c r="G41" s="19">
        <f t="shared" si="8"/>
        <v>100959.24082406292</v>
      </c>
      <c r="H41" s="34"/>
      <c r="I41" s="34"/>
      <c r="J41" s="34"/>
    </row>
    <row r="42" spans="2:11" s="11" customFormat="1">
      <c r="C42" s="12"/>
      <c r="E42" s="29"/>
      <c r="F42" s="29"/>
      <c r="G42" s="29"/>
      <c r="H42" s="38"/>
      <c r="I42" s="38"/>
      <c r="J42" s="38"/>
      <c r="K42" s="38"/>
    </row>
    <row r="43" spans="2:11">
      <c r="C43" s="1"/>
    </row>
    <row r="44" spans="2:11">
      <c r="B44" s="25" t="s">
        <v>46</v>
      </c>
      <c r="C44" s="1"/>
    </row>
    <row r="48" spans="2:11">
      <c r="B48" s="25"/>
      <c r="C48" s="26"/>
    </row>
    <row r="49" spans="2:2" ht="14.25" customHeight="1">
      <c r="B49" s="27"/>
    </row>
  </sheetData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Doeswijk, Lam, Swinkels (2014)</vt:lpstr>
    </vt:vector>
  </TitlesOfParts>
  <Company>NBIM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Swinkels, Laurens</dc:creator>
  <cp:lastModifiedBy>Swinkels, Laurens</cp:lastModifiedBy>
  <dcterms:created xsi:type="dcterms:W3CDTF">2015-04-13T07:18:00Z</dcterms:created>
  <dcterms:modified xsi:type="dcterms:W3CDTF">2016-02-27T10:36:58Z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2052-9.1.0.4993</vt:lpwstr>
  </property>
</Properties>
</file>